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28800" windowHeight="12210"/>
  </bookViews>
  <sheets>
    <sheet name="Worksheet" sheetId="1" r:id="rId1"/>
  </sheets>
  <calcPr calcId="125725"/>
</workbook>
</file>

<file path=xl/calcChain.xml><?xml version="1.0" encoding="utf-8"?>
<calcChain xmlns="http://schemas.openxmlformats.org/spreadsheetml/2006/main">
  <c r="M28" i="1"/>
  <c r="M20"/>
  <c r="L31"/>
  <c r="L28"/>
  <c r="L23"/>
  <c r="L21"/>
  <c r="L22"/>
  <c r="L20"/>
  <c r="J32"/>
  <c r="J14"/>
  <c r="J31"/>
  <c r="I31"/>
  <c r="H31"/>
  <c r="J23"/>
  <c r="H23"/>
  <c r="I23" l="1"/>
  <c r="K23"/>
  <c r="M23"/>
  <c r="N23" s="1"/>
  <c r="M31"/>
  <c r="N31" s="1"/>
  <c r="K31"/>
  <c r="N13"/>
  <c r="N5"/>
  <c r="M13"/>
  <c r="M5"/>
  <c r="I13"/>
  <c r="J13"/>
  <c r="K13"/>
  <c r="L13"/>
  <c r="H13"/>
  <c r="I5"/>
  <c r="J5"/>
  <c r="K5"/>
  <c r="L5"/>
  <c r="H5"/>
</calcChain>
</file>

<file path=xl/sharedStrings.xml><?xml version="1.0" encoding="utf-8"?>
<sst xmlns="http://schemas.openxmlformats.org/spreadsheetml/2006/main" count="194" uniqueCount="58">
  <si>
    <t>Támogatást igénylő</t>
  </si>
  <si>
    <t>Tevékenység neve</t>
  </si>
  <si>
    <t>Költség típus</t>
  </si>
  <si>
    <t>Költség kategória</t>
  </si>
  <si>
    <t>Költség elem</t>
  </si>
  <si>
    <t>Finanszírozási mód</t>
  </si>
  <si>
    <t>Állami támogatás kategória</t>
  </si>
  <si>
    <t>Nettó egységár</t>
  </si>
  <si>
    <t>Nettó egységárra jutó ÁFA</t>
  </si>
  <si>
    <t>Bruttó egységár</t>
  </si>
  <si>
    <t>Mennyiség</t>
  </si>
  <si>
    <t>Teljes költség</t>
  </si>
  <si>
    <t>Elszámolható költség</t>
  </si>
  <si>
    <t>Részletezés</t>
  </si>
  <si>
    <t>Megvalósítási helyszín</t>
  </si>
  <si>
    <t>Átjárhatóság</t>
  </si>
  <si>
    <t>Szakágazat</t>
  </si>
  <si>
    <t>ALBENSIS Fejér Megyei Területfejlesztési Nonprofit Korlátolt Felelősségű Társaság</t>
  </si>
  <si>
    <t>Fenntartható városi közlekedésfejlesztés</t>
  </si>
  <si>
    <t>Projektmenedzsment személyi jellegű ráfordítása</t>
  </si>
  <si>
    <t>Projektmenedzsment költség</t>
  </si>
  <si>
    <t>pm költség</t>
  </si>
  <si>
    <t>Utófinanszírozás</t>
  </si>
  <si>
    <t>Nem állami támogatás</t>
  </si>
  <si>
    <t>Albensis Nonprofit Kft. szmélyi jellegű költségei</t>
  </si>
  <si>
    <t>Kötelezően előírt nyilvánosság biztosításának költsége</t>
  </si>
  <si>
    <t>Szakmai tevékenységekhez kapcsolódó szolgáltatások költségei</t>
  </si>
  <si>
    <t>tájékoztatás és nyilvánosságbiztosításának költség</t>
  </si>
  <si>
    <t>a projekt megvalósítása közben szükséges tájékoztatási és nyilvánossági feladatok ellátásának költsége</t>
  </si>
  <si>
    <t>BAKONYCSERNYE KÖZSÉG ÖNKORMÁNYZATA</t>
  </si>
  <si>
    <t>Építéshez kapcsolódó költségek</t>
  </si>
  <si>
    <t>Beruházáshoz kapcsolódó költségek</t>
  </si>
  <si>
    <t>fenntartható városi közlekedésfejlesztés</t>
  </si>
  <si>
    <t xml:space="preserve">1.	Rákóczi u – Dózsa György utca- Fenyő utca
- A meglévő, de nagyon rossz minőségű 1,0-1,10m széles járda új térkő burkolatot kap 93fm hosszon. Az Arany János u. 14-15 előtt lévő buszmegállóperonja átépül. A biztonságos közlekedés elősegítésére a buszmegálló pár között kijelölt gyalogátkelőhely létesül, közvilágítással. 
2.	Rákóczi u – Bercsényi utca
-A Bercsényi utca csatlakozásánál egy kijelölt gyalogátkelőhely létesül közvilágítással.
-A szelvényezés szerinti jobb oldalon a meglévő padka helyén kiemelt szegéllyel védett 1,50m széles járda épül, töltés szélesítéssel szalag korlát áthelyezéssel.
-A Bolt előtt lévő buszmegálló, szabványos buszöböl kialakítással, teljes burkolatcserével, térkő burkolattal átépül. A kettős betonoszlopú közvilágítás egyes oszlopúra cserélhető. A Bercsényi utca felé 1,25m széles térkő burkolatú járda épül, csatlakozva a meg lévőhöz. A ki teresedésnél kerékpár tárolására alkalmas felület és bicikli támasz épül a Nagygyóni településrészről beközlekedők tömegközlekedési kapcsolatának javítására.
3.	Petőfi Sándor utca
- A Petőfi Sándor 4 -30 között a szelvényezés szerinti jobb oldalon 720 fm-en és az Ady Endre utca és a Petőfi utca 34 között a szelvényezés szerinti bal oldalon 195 fm hosszon, a kerítés mellett épül a 1,25m széles térkő burkolatú járda a meglévő nagyon rossz minőségű beton elbontásával.
4.	Kisgyóni utca
- A Rózsa utcában az orvosi rendelő bejáratáig a 1,25 széles térkő gyalogos és 2,60m széles aszfalt kerékpárút épül „K” szegéllyel elválasztva.
- A Petőfi Sándor utca csatlakozásánál egy kijelölt gyalogátkelő létesül közvilágítással. 
</t>
  </si>
  <si>
    <t>Önkormányzat vagy állami út burkolatfelújítása - szükség szerinti szélesítéssel együtt</t>
  </si>
  <si>
    <t>önkormányzati vagy állami út felújítása,szélesítés</t>
  </si>
  <si>
    <t>A Kisgyóni út bal oldalán a Gaja patak hídja és a Rózsa utca közötti szakaszon 1,50 m aszfalt szélesítés, és 1,50 m szélességű zúzottkő padka épül 325 fm hosszon.</t>
  </si>
  <si>
    <t>Terület-előkészítési költség</t>
  </si>
  <si>
    <t>Terület előkészítés</t>
  </si>
  <si>
    <t>A projekt megvalósításához szükséges terület előkészítési költség.</t>
  </si>
  <si>
    <t>Előzetes tanulmányok, engedélyezési dokumentumok költségei</t>
  </si>
  <si>
    <t>Projektelőkészítés költségei</t>
  </si>
  <si>
    <t>tanulmányok tervek költségei</t>
  </si>
  <si>
    <t>Tervezést megalapozó dokumentumok elkészítése</t>
  </si>
  <si>
    <t>Közbeszerzési költségek</t>
  </si>
  <si>
    <t>közbeszerzési költség</t>
  </si>
  <si>
    <t>projekt közbeszerzési tevékenységéhez kapcsolódó költségei</t>
  </si>
  <si>
    <t>Szemléletformálás</t>
  </si>
  <si>
    <t>Egyéb szolgáltatási költségek</t>
  </si>
  <si>
    <t>szemléletformálás</t>
  </si>
  <si>
    <t>projekt megvalósítása során a szemléletformáló tevékenységhez szükséges tájékoztatóanyagok, rendezvények költsége.</t>
  </si>
  <si>
    <t>Műszaki ellenőri szolgáltatás költsége</t>
  </si>
  <si>
    <t>műszaki ellenőrzés</t>
  </si>
  <si>
    <t>műszaki ellenőrzés költsége a kivitelezés során</t>
  </si>
  <si>
    <t xml:space="preserve">Összesen: </t>
  </si>
  <si>
    <t xml:space="preserve">Igényelhető előleg </t>
  </si>
  <si>
    <t xml:space="preserve">Eredeti ktgvetés Bcsernye TOP-3.1.1 </t>
  </si>
  <si>
    <t>Módosított ktgvetés: Bcsernye  TOP-3.1.1.</t>
  </si>
</sst>
</file>

<file path=xl/styles.xml><?xml version="1.0" encoding="utf-8"?>
<styleSheet xmlns="http://schemas.openxmlformats.org/spreadsheetml/2006/main">
  <fonts count="3">
    <font>
      <sz val="11"/>
      <color rgb="FF000000"/>
      <name val="Calibri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/>
    <xf numFmtId="0" fontId="0" fillId="2" borderId="0" xfId="0" applyFill="1"/>
    <xf numFmtId="0" fontId="0" fillId="0" borderId="1" xfId="0" applyBorder="1"/>
    <xf numFmtId="3" fontId="0" fillId="0" borderId="1" xfId="0" applyNumberFormat="1" applyBorder="1"/>
    <xf numFmtId="0" fontId="1" fillId="2" borderId="1" xfId="0" applyFont="1" applyFill="1" applyBorder="1"/>
    <xf numFmtId="0" fontId="0" fillId="2" borderId="1" xfId="0" applyFill="1" applyBorder="1"/>
    <xf numFmtId="3" fontId="0" fillId="2" borderId="1" xfId="0" applyNumberFormat="1" applyFill="1" applyBorder="1"/>
    <xf numFmtId="0" fontId="1" fillId="0" borderId="1" xfId="0" applyFont="1" applyBorder="1"/>
    <xf numFmtId="0" fontId="2" fillId="0" borderId="0" xfId="0" applyFont="1"/>
    <xf numFmtId="3" fontId="2" fillId="2" borderId="1" xfId="0" applyNumberFormat="1" applyFont="1" applyFill="1" applyBorder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F1" workbookViewId="0">
      <selection activeCell="N23" sqref="N23"/>
    </sheetView>
  </sheetViews>
  <sheetFormatPr defaultRowHeight="15"/>
  <cols>
    <col min="1" max="1" width="40.85546875" customWidth="1"/>
    <col min="2" max="2" width="49" customWidth="1"/>
    <col min="3" max="3" width="51.42578125" customWidth="1"/>
    <col min="4" max="4" width="34.42578125" customWidth="1"/>
    <col min="5" max="5" width="33.7109375" customWidth="1"/>
    <col min="6" max="6" width="22.28515625" bestFit="1" customWidth="1"/>
    <col min="7" max="7" width="31.7109375" bestFit="1" customWidth="1"/>
    <col min="8" max="8" width="17.5703125" bestFit="1" customWidth="1"/>
    <col min="9" max="9" width="30.5703125" bestFit="1" customWidth="1"/>
    <col min="10" max="10" width="18.7109375" bestFit="1" customWidth="1"/>
    <col min="11" max="11" width="11.7109375" bestFit="1" customWidth="1"/>
    <col min="12" max="12" width="17.5703125" bestFit="1" customWidth="1"/>
    <col min="13" max="13" width="24.7109375" bestFit="1" customWidth="1"/>
    <col min="14" max="14" width="24.7109375" customWidth="1"/>
    <col min="15" max="15" width="511.85546875" bestFit="1" customWidth="1"/>
    <col min="16" max="16" width="27" bestFit="1" customWidth="1"/>
    <col min="17" max="17" width="15.28515625" bestFit="1" customWidth="1"/>
    <col min="18" max="18" width="12.85546875" bestFit="1" customWidth="1"/>
  </cols>
  <sheetData>
    <row r="1" spans="1:18" ht="24" customHeight="1">
      <c r="A1" s="9" t="s">
        <v>56</v>
      </c>
    </row>
    <row r="2" spans="1:18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8" t="s">
        <v>55</v>
      </c>
      <c r="O2" s="3" t="s">
        <v>13</v>
      </c>
      <c r="P2" t="s">
        <v>14</v>
      </c>
      <c r="Q2" t="s">
        <v>15</v>
      </c>
      <c r="R2" t="s">
        <v>16</v>
      </c>
    </row>
    <row r="3" spans="1:18">
      <c r="A3" s="3" t="s">
        <v>17</v>
      </c>
      <c r="B3" s="3" t="s">
        <v>18</v>
      </c>
      <c r="C3" s="3" t="s">
        <v>19</v>
      </c>
      <c r="D3" s="3" t="s">
        <v>20</v>
      </c>
      <c r="E3" s="3" t="s">
        <v>21</v>
      </c>
      <c r="F3" s="3" t="s">
        <v>22</v>
      </c>
      <c r="G3" s="3" t="s">
        <v>23</v>
      </c>
      <c r="H3" s="4">
        <v>2255311</v>
      </c>
      <c r="I3" s="4">
        <v>0</v>
      </c>
      <c r="J3" s="4">
        <v>2255311</v>
      </c>
      <c r="K3" s="4">
        <v>1</v>
      </c>
      <c r="L3" s="4">
        <v>2255311</v>
      </c>
      <c r="M3" s="4">
        <v>2255311</v>
      </c>
      <c r="N3" s="4"/>
      <c r="O3" s="3" t="s">
        <v>24</v>
      </c>
    </row>
    <row r="4" spans="1:18">
      <c r="A4" s="3" t="s">
        <v>17</v>
      </c>
      <c r="B4" s="3" t="s">
        <v>18</v>
      </c>
      <c r="C4" s="3" t="s">
        <v>25</v>
      </c>
      <c r="D4" s="3" t="s">
        <v>26</v>
      </c>
      <c r="E4" s="3" t="s">
        <v>27</v>
      </c>
      <c r="F4" s="3" t="s">
        <v>22</v>
      </c>
      <c r="G4" s="3" t="s">
        <v>23</v>
      </c>
      <c r="H4" s="4">
        <v>500000</v>
      </c>
      <c r="I4" s="4">
        <v>0</v>
      </c>
      <c r="J4" s="4">
        <v>500000</v>
      </c>
      <c r="K4" s="4">
        <v>1</v>
      </c>
      <c r="L4" s="4">
        <v>500000</v>
      </c>
      <c r="M4" s="4">
        <v>500000</v>
      </c>
      <c r="N4" s="4"/>
      <c r="O4" s="3" t="s">
        <v>28</v>
      </c>
    </row>
    <row r="5" spans="1:18" s="2" customFormat="1" ht="27" customHeight="1">
      <c r="A5" s="5" t="s">
        <v>54</v>
      </c>
      <c r="B5" s="6"/>
      <c r="C5" s="6"/>
      <c r="D5" s="6"/>
      <c r="E5" s="6"/>
      <c r="F5" s="6"/>
      <c r="G5" s="6"/>
      <c r="H5" s="7">
        <f>SUM(H3:H4)</f>
        <v>2755311</v>
      </c>
      <c r="I5" s="7">
        <f t="shared" ref="I5:M5" si="0">SUM(I3:I4)</f>
        <v>0</v>
      </c>
      <c r="J5" s="7">
        <f t="shared" si="0"/>
        <v>2755311</v>
      </c>
      <c r="K5" s="7">
        <f t="shared" si="0"/>
        <v>2</v>
      </c>
      <c r="L5" s="7">
        <f t="shared" si="0"/>
        <v>2755311</v>
      </c>
      <c r="M5" s="7">
        <f t="shared" si="0"/>
        <v>2755311</v>
      </c>
      <c r="N5" s="7">
        <f>M5/2</f>
        <v>1377655.5</v>
      </c>
      <c r="O5" s="6"/>
    </row>
    <row r="6" spans="1:18">
      <c r="A6" s="3" t="s">
        <v>29</v>
      </c>
      <c r="B6" s="3" t="s">
        <v>18</v>
      </c>
      <c r="C6" s="3" t="s">
        <v>30</v>
      </c>
      <c r="D6" s="3" t="s">
        <v>31</v>
      </c>
      <c r="E6" s="3" t="s">
        <v>32</v>
      </c>
      <c r="F6" s="3" t="s">
        <v>22</v>
      </c>
      <c r="G6" s="3" t="s">
        <v>23</v>
      </c>
      <c r="H6" s="4">
        <v>56181921</v>
      </c>
      <c r="I6" s="4">
        <v>15169119</v>
      </c>
      <c r="J6" s="4">
        <v>71351040</v>
      </c>
      <c r="K6" s="4">
        <v>1</v>
      </c>
      <c r="L6" s="4">
        <v>71351040</v>
      </c>
      <c r="M6" s="4">
        <v>71351040</v>
      </c>
      <c r="N6" s="4"/>
      <c r="O6" s="3" t="s">
        <v>33</v>
      </c>
    </row>
    <row r="7" spans="1:18">
      <c r="A7" s="3" t="s">
        <v>29</v>
      </c>
      <c r="B7" s="3" t="s">
        <v>34</v>
      </c>
      <c r="C7" s="3" t="s">
        <v>30</v>
      </c>
      <c r="D7" s="3" t="s">
        <v>31</v>
      </c>
      <c r="E7" s="3" t="s">
        <v>35</v>
      </c>
      <c r="F7" s="3" t="s">
        <v>22</v>
      </c>
      <c r="G7" s="3" t="s">
        <v>23</v>
      </c>
      <c r="H7" s="4">
        <v>13000000</v>
      </c>
      <c r="I7" s="4">
        <v>3510000</v>
      </c>
      <c r="J7" s="4">
        <v>16510000</v>
      </c>
      <c r="K7" s="4">
        <v>1</v>
      </c>
      <c r="L7" s="4">
        <v>16510000</v>
      </c>
      <c r="M7" s="4">
        <v>16510000</v>
      </c>
      <c r="N7" s="4"/>
      <c r="O7" s="3" t="s">
        <v>36</v>
      </c>
    </row>
    <row r="8" spans="1:18">
      <c r="A8" s="3" t="s">
        <v>29</v>
      </c>
      <c r="B8" s="3" t="s">
        <v>18</v>
      </c>
      <c r="C8" s="3" t="s">
        <v>37</v>
      </c>
      <c r="D8" s="3" t="s">
        <v>31</v>
      </c>
      <c r="E8" s="3" t="s">
        <v>38</v>
      </c>
      <c r="F8" s="3" t="s">
        <v>22</v>
      </c>
      <c r="G8" s="3" t="s">
        <v>23</v>
      </c>
      <c r="H8" s="4">
        <v>1550000</v>
      </c>
      <c r="I8" s="4">
        <v>418500</v>
      </c>
      <c r="J8" s="4">
        <v>1968500</v>
      </c>
      <c r="K8" s="4">
        <v>1</v>
      </c>
      <c r="L8" s="4">
        <v>1968500</v>
      </c>
      <c r="M8" s="4">
        <v>1968500</v>
      </c>
      <c r="N8" s="4"/>
      <c r="O8" s="3" t="s">
        <v>39</v>
      </c>
    </row>
    <row r="9" spans="1:18">
      <c r="A9" s="3" t="s">
        <v>29</v>
      </c>
      <c r="B9" s="3" t="s">
        <v>18</v>
      </c>
      <c r="C9" s="3" t="s">
        <v>40</v>
      </c>
      <c r="D9" s="3" t="s">
        <v>41</v>
      </c>
      <c r="E9" s="3" t="s">
        <v>42</v>
      </c>
      <c r="F9" s="3" t="s">
        <v>22</v>
      </c>
      <c r="G9" s="3" t="s">
        <v>23</v>
      </c>
      <c r="H9" s="4">
        <v>3936000</v>
      </c>
      <c r="I9" s="4">
        <v>1062720</v>
      </c>
      <c r="J9" s="4">
        <v>4998720</v>
      </c>
      <c r="K9" s="4">
        <v>1</v>
      </c>
      <c r="L9" s="4">
        <v>4998720</v>
      </c>
      <c r="M9" s="4">
        <v>4998720</v>
      </c>
      <c r="N9" s="4"/>
      <c r="O9" s="3" t="s">
        <v>43</v>
      </c>
    </row>
    <row r="10" spans="1:18">
      <c r="A10" s="3" t="s">
        <v>29</v>
      </c>
      <c r="B10" s="3" t="s">
        <v>18</v>
      </c>
      <c r="C10" s="3" t="s">
        <v>44</v>
      </c>
      <c r="D10" s="3" t="s">
        <v>41</v>
      </c>
      <c r="E10" s="3" t="s">
        <v>45</v>
      </c>
      <c r="F10" s="3" t="s">
        <v>22</v>
      </c>
      <c r="G10" s="3" t="s">
        <v>23</v>
      </c>
      <c r="H10" s="4">
        <v>400000</v>
      </c>
      <c r="I10" s="4">
        <v>108000</v>
      </c>
      <c r="J10" s="4">
        <v>508000</v>
      </c>
      <c r="K10" s="4">
        <v>1</v>
      </c>
      <c r="L10" s="4">
        <v>508000</v>
      </c>
      <c r="M10" s="4">
        <v>508000</v>
      </c>
      <c r="N10" s="4"/>
      <c r="O10" s="3" t="s">
        <v>46</v>
      </c>
    </row>
    <row r="11" spans="1:18">
      <c r="A11" s="3" t="s">
        <v>29</v>
      </c>
      <c r="B11" s="3" t="s">
        <v>47</v>
      </c>
      <c r="C11" s="3" t="s">
        <v>48</v>
      </c>
      <c r="D11" s="3" t="s">
        <v>26</v>
      </c>
      <c r="E11" s="3" t="s">
        <v>49</v>
      </c>
      <c r="F11" s="3" t="s">
        <v>22</v>
      </c>
      <c r="G11" s="3" t="s">
        <v>23</v>
      </c>
      <c r="H11" s="4">
        <v>792700</v>
      </c>
      <c r="I11" s="4">
        <v>214029</v>
      </c>
      <c r="J11" s="4">
        <v>1006729</v>
      </c>
      <c r="K11" s="4">
        <v>1</v>
      </c>
      <c r="L11" s="4">
        <v>1006729</v>
      </c>
      <c r="M11" s="4">
        <v>1006729</v>
      </c>
      <c r="N11" s="4"/>
      <c r="O11" s="3" t="s">
        <v>50</v>
      </c>
    </row>
    <row r="12" spans="1:18">
      <c r="A12" s="3" t="s">
        <v>29</v>
      </c>
      <c r="B12" s="3" t="s">
        <v>18</v>
      </c>
      <c r="C12" s="3" t="s">
        <v>51</v>
      </c>
      <c r="D12" s="3" t="s">
        <v>26</v>
      </c>
      <c r="E12" s="3" t="s">
        <v>52</v>
      </c>
      <c r="F12" s="3" t="s">
        <v>22</v>
      </c>
      <c r="G12" s="3" t="s">
        <v>23</v>
      </c>
      <c r="H12" s="4">
        <v>710000</v>
      </c>
      <c r="I12" s="4">
        <v>191700</v>
      </c>
      <c r="J12" s="4">
        <v>901700</v>
      </c>
      <c r="K12" s="4">
        <v>1</v>
      </c>
      <c r="L12" s="4">
        <v>901700</v>
      </c>
      <c r="M12" s="4">
        <v>901700</v>
      </c>
      <c r="N12" s="4"/>
      <c r="O12" s="3" t="s">
        <v>53</v>
      </c>
    </row>
    <row r="13" spans="1:18" s="2" customFormat="1">
      <c r="A13" s="5" t="s">
        <v>54</v>
      </c>
      <c r="B13" s="6"/>
      <c r="C13" s="6"/>
      <c r="D13" s="6"/>
      <c r="E13" s="6"/>
      <c r="F13" s="6"/>
      <c r="G13" s="6"/>
      <c r="H13" s="7">
        <f>SUM(H6:H12)</f>
        <v>76570621</v>
      </c>
      <c r="I13" s="7">
        <f t="shared" ref="I13:M13" si="1">SUM(I6:I12)</f>
        <v>20674068</v>
      </c>
      <c r="J13" s="7">
        <f t="shared" si="1"/>
        <v>97244689</v>
      </c>
      <c r="K13" s="7">
        <f t="shared" si="1"/>
        <v>7</v>
      </c>
      <c r="L13" s="7">
        <f t="shared" si="1"/>
        <v>97244689</v>
      </c>
      <c r="M13" s="10">
        <f t="shared" si="1"/>
        <v>97244689</v>
      </c>
      <c r="N13" s="7">
        <f>M13</f>
        <v>97244689</v>
      </c>
      <c r="O13" s="6"/>
    </row>
    <row r="14" spans="1:18">
      <c r="A14" s="3"/>
      <c r="B14" s="3"/>
      <c r="C14" s="3"/>
      <c r="D14" s="3"/>
      <c r="E14" s="3"/>
      <c r="F14" s="3"/>
      <c r="G14" s="3"/>
      <c r="H14" s="3"/>
      <c r="I14" s="3"/>
      <c r="J14" s="4">
        <f>J5+J13</f>
        <v>100000000</v>
      </c>
      <c r="K14" s="3"/>
      <c r="L14" s="3"/>
      <c r="M14" s="3"/>
      <c r="N14" s="3"/>
      <c r="O14" s="3"/>
    </row>
    <row r="17" spans="1:18">
      <c r="A17" s="9" t="s">
        <v>57</v>
      </c>
    </row>
    <row r="19" spans="1:18">
      <c r="A19" s="3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3" t="s">
        <v>6</v>
      </c>
      <c r="H19" s="3" t="s">
        <v>7</v>
      </c>
      <c r="I19" s="3" t="s">
        <v>8</v>
      </c>
      <c r="J19" s="3" t="s">
        <v>9</v>
      </c>
      <c r="K19" s="3" t="s">
        <v>10</v>
      </c>
      <c r="L19" s="3" t="s">
        <v>11</v>
      </c>
      <c r="M19" s="3" t="s">
        <v>12</v>
      </c>
      <c r="N19" s="8" t="s">
        <v>55</v>
      </c>
      <c r="O19" s="3" t="s">
        <v>13</v>
      </c>
      <c r="P19" t="s">
        <v>14</v>
      </c>
      <c r="Q19" t="s">
        <v>15</v>
      </c>
      <c r="R19" t="s">
        <v>16</v>
      </c>
    </row>
    <row r="20" spans="1:18">
      <c r="A20" s="3" t="s">
        <v>17</v>
      </c>
      <c r="B20" s="3" t="s">
        <v>18</v>
      </c>
      <c r="C20" s="3" t="s">
        <v>19</v>
      </c>
      <c r="D20" s="3" t="s">
        <v>20</v>
      </c>
      <c r="E20" s="3" t="s">
        <v>21</v>
      </c>
      <c r="F20" s="3" t="s">
        <v>22</v>
      </c>
      <c r="G20" s="3" t="s">
        <v>23</v>
      </c>
      <c r="H20" s="4">
        <v>1355311</v>
      </c>
      <c r="I20" s="4">
        <v>0</v>
      </c>
      <c r="J20" s="4">
        <v>1355311</v>
      </c>
      <c r="K20" s="4">
        <v>1</v>
      </c>
      <c r="L20" s="4">
        <f>J20</f>
        <v>1355311</v>
      </c>
      <c r="M20" s="4">
        <f>L20</f>
        <v>1355311</v>
      </c>
      <c r="N20" s="4"/>
      <c r="O20" s="3" t="s">
        <v>24</v>
      </c>
    </row>
    <row r="21" spans="1:18">
      <c r="A21" s="3" t="s">
        <v>17</v>
      </c>
      <c r="B21" s="3" t="s">
        <v>18</v>
      </c>
      <c r="C21" s="3" t="s">
        <v>25</v>
      </c>
      <c r="D21" s="3" t="s">
        <v>26</v>
      </c>
      <c r="E21" s="3" t="s">
        <v>27</v>
      </c>
      <c r="F21" s="3" t="s">
        <v>22</v>
      </c>
      <c r="G21" s="3" t="s">
        <v>23</v>
      </c>
      <c r="H21" s="4">
        <v>500000</v>
      </c>
      <c r="I21" s="4">
        <v>0</v>
      </c>
      <c r="J21" s="4">
        <v>500000</v>
      </c>
      <c r="K21" s="4">
        <v>1</v>
      </c>
      <c r="L21" s="4">
        <f t="shared" ref="L21:L22" si="2">J21</f>
        <v>500000</v>
      </c>
      <c r="M21" s="4">
        <v>500000</v>
      </c>
      <c r="N21" s="4"/>
      <c r="O21" s="3" t="s">
        <v>28</v>
      </c>
    </row>
    <row r="22" spans="1:18">
      <c r="A22" s="3" t="s">
        <v>17</v>
      </c>
      <c r="B22" s="3" t="s">
        <v>18</v>
      </c>
      <c r="C22" s="3" t="s">
        <v>44</v>
      </c>
      <c r="D22" s="3" t="s">
        <v>41</v>
      </c>
      <c r="E22" s="3" t="s">
        <v>45</v>
      </c>
      <c r="F22" s="3" t="s">
        <v>22</v>
      </c>
      <c r="G22" s="3" t="s">
        <v>23</v>
      </c>
      <c r="H22" s="4">
        <v>508000</v>
      </c>
      <c r="I22" s="4">
        <v>0</v>
      </c>
      <c r="J22" s="4">
        <v>508000</v>
      </c>
      <c r="K22" s="4">
        <v>1</v>
      </c>
      <c r="L22" s="4">
        <f t="shared" si="2"/>
        <v>508000</v>
      </c>
      <c r="M22" s="4">
        <v>508000</v>
      </c>
      <c r="N22" s="4"/>
      <c r="O22" s="3" t="s">
        <v>46</v>
      </c>
    </row>
    <row r="23" spans="1:18" s="2" customFormat="1" ht="27" customHeight="1">
      <c r="A23" s="5" t="s">
        <v>54</v>
      </c>
      <c r="B23" s="6"/>
      <c r="C23" s="6"/>
      <c r="D23" s="6"/>
      <c r="E23" s="6"/>
      <c r="F23" s="6"/>
      <c r="G23" s="6"/>
      <c r="H23" s="7">
        <f>SUM(H20:H22)</f>
        <v>2363311</v>
      </c>
      <c r="I23" s="7">
        <f t="shared" ref="I23:M23" si="3">SUM(I20:I22)</f>
        <v>0</v>
      </c>
      <c r="J23" s="7">
        <f>SUM(J20:J22)</f>
        <v>2363311</v>
      </c>
      <c r="K23" s="7">
        <f t="shared" si="3"/>
        <v>3</v>
      </c>
      <c r="L23" s="7">
        <f>SUM(L20:L22)</f>
        <v>2363311</v>
      </c>
      <c r="M23" s="7">
        <f t="shared" si="3"/>
        <v>2363311</v>
      </c>
      <c r="N23" s="10">
        <f>M23/2</f>
        <v>1181655.5</v>
      </c>
      <c r="O23" s="6"/>
    </row>
    <row r="24" spans="1:18">
      <c r="A24" s="3" t="s">
        <v>29</v>
      </c>
      <c r="B24" s="3" t="s">
        <v>18</v>
      </c>
      <c r="C24" s="3" t="s">
        <v>30</v>
      </c>
      <c r="D24" s="3" t="s">
        <v>31</v>
      </c>
      <c r="E24" s="3" t="s">
        <v>32</v>
      </c>
      <c r="F24" s="3" t="s">
        <v>22</v>
      </c>
      <c r="G24" s="3" t="s">
        <v>23</v>
      </c>
      <c r="H24" s="4">
        <v>56181921</v>
      </c>
      <c r="I24" s="4">
        <v>15169119</v>
      </c>
      <c r="J24" s="4">
        <v>71351040</v>
      </c>
      <c r="K24" s="4">
        <v>1</v>
      </c>
      <c r="L24" s="4">
        <v>71351040</v>
      </c>
      <c r="M24" s="4">
        <v>71351040</v>
      </c>
      <c r="N24" s="4"/>
      <c r="O24" s="3" t="s">
        <v>33</v>
      </c>
    </row>
    <row r="25" spans="1:18">
      <c r="A25" s="3" t="s">
        <v>29</v>
      </c>
      <c r="B25" s="3" t="s">
        <v>34</v>
      </c>
      <c r="C25" s="3" t="s">
        <v>30</v>
      </c>
      <c r="D25" s="3" t="s">
        <v>31</v>
      </c>
      <c r="E25" s="3" t="s">
        <v>35</v>
      </c>
      <c r="F25" s="3" t="s">
        <v>22</v>
      </c>
      <c r="G25" s="3" t="s">
        <v>23</v>
      </c>
      <c r="H25" s="4">
        <v>13000000</v>
      </c>
      <c r="I25" s="4">
        <v>3510000</v>
      </c>
      <c r="J25" s="4">
        <v>16510000</v>
      </c>
      <c r="K25" s="4">
        <v>1</v>
      </c>
      <c r="L25" s="4">
        <v>16510000</v>
      </c>
      <c r="M25" s="4">
        <v>16510000</v>
      </c>
      <c r="N25" s="4"/>
      <c r="O25" s="3" t="s">
        <v>36</v>
      </c>
    </row>
    <row r="26" spans="1:18">
      <c r="A26" s="3" t="s">
        <v>29</v>
      </c>
      <c r="B26" s="3" t="s">
        <v>18</v>
      </c>
      <c r="C26" s="3" t="s">
        <v>37</v>
      </c>
      <c r="D26" s="3" t="s">
        <v>31</v>
      </c>
      <c r="E26" s="3" t="s">
        <v>38</v>
      </c>
      <c r="F26" s="3" t="s">
        <v>22</v>
      </c>
      <c r="G26" s="3" t="s">
        <v>23</v>
      </c>
      <c r="H26" s="4">
        <v>1550000</v>
      </c>
      <c r="I26" s="4">
        <v>418500</v>
      </c>
      <c r="J26" s="4">
        <v>1968500</v>
      </c>
      <c r="K26" s="4">
        <v>1</v>
      </c>
      <c r="L26" s="4">
        <v>1968500</v>
      </c>
      <c r="M26" s="4">
        <v>1968500</v>
      </c>
      <c r="N26" s="4"/>
      <c r="O26" s="3" t="s">
        <v>39</v>
      </c>
    </row>
    <row r="27" spans="1:18">
      <c r="A27" s="3" t="s">
        <v>29</v>
      </c>
      <c r="B27" s="3" t="s">
        <v>18</v>
      </c>
      <c r="C27" s="3" t="s">
        <v>40</v>
      </c>
      <c r="D27" s="3" t="s">
        <v>41</v>
      </c>
      <c r="E27" s="3" t="s">
        <v>42</v>
      </c>
      <c r="F27" s="3" t="s">
        <v>22</v>
      </c>
      <c r="G27" s="3" t="s">
        <v>23</v>
      </c>
      <c r="H27" s="4">
        <v>3936000</v>
      </c>
      <c r="I27" s="4">
        <v>1062720</v>
      </c>
      <c r="J27" s="4">
        <v>4998720</v>
      </c>
      <c r="K27" s="4">
        <v>1</v>
      </c>
      <c r="L27" s="4">
        <v>4998720</v>
      </c>
      <c r="M27" s="4">
        <v>4998720</v>
      </c>
      <c r="N27" s="4"/>
      <c r="O27" s="3" t="s">
        <v>43</v>
      </c>
    </row>
    <row r="28" spans="1:18">
      <c r="A28" s="3" t="s">
        <v>29</v>
      </c>
      <c r="B28" s="3" t="s">
        <v>18</v>
      </c>
      <c r="C28" s="3" t="s">
        <v>19</v>
      </c>
      <c r="D28" s="3" t="s">
        <v>20</v>
      </c>
      <c r="E28" s="3" t="s">
        <v>21</v>
      </c>
      <c r="F28" s="3" t="s">
        <v>22</v>
      </c>
      <c r="G28" s="3" t="s">
        <v>23</v>
      </c>
      <c r="H28" s="4">
        <v>900000</v>
      </c>
      <c r="I28" s="4">
        <v>0</v>
      </c>
      <c r="J28" s="4">
        <v>900000</v>
      </c>
      <c r="K28" s="4">
        <v>1</v>
      </c>
      <c r="L28" s="4">
        <f>J28</f>
        <v>900000</v>
      </c>
      <c r="M28" s="4">
        <f>L28</f>
        <v>900000</v>
      </c>
      <c r="N28" s="4"/>
      <c r="O28" s="3" t="s">
        <v>24</v>
      </c>
    </row>
    <row r="29" spans="1:18">
      <c r="A29" s="3" t="s">
        <v>29</v>
      </c>
      <c r="B29" s="3" t="s">
        <v>47</v>
      </c>
      <c r="C29" s="3" t="s">
        <v>48</v>
      </c>
      <c r="D29" s="3" t="s">
        <v>26</v>
      </c>
      <c r="E29" s="3" t="s">
        <v>49</v>
      </c>
      <c r="F29" s="3" t="s">
        <v>22</v>
      </c>
      <c r="G29" s="3" t="s">
        <v>23</v>
      </c>
      <c r="H29" s="4">
        <v>792700</v>
      </c>
      <c r="I29" s="4">
        <v>214029</v>
      </c>
      <c r="J29" s="4">
        <v>1006729</v>
      </c>
      <c r="K29" s="4">
        <v>1</v>
      </c>
      <c r="L29" s="4">
        <v>1006729</v>
      </c>
      <c r="M29" s="4">
        <v>1006729</v>
      </c>
      <c r="N29" s="4"/>
      <c r="O29" s="3" t="s">
        <v>50</v>
      </c>
    </row>
    <row r="30" spans="1:18">
      <c r="A30" s="3" t="s">
        <v>29</v>
      </c>
      <c r="B30" s="3" t="s">
        <v>18</v>
      </c>
      <c r="C30" s="3" t="s">
        <v>51</v>
      </c>
      <c r="D30" s="3" t="s">
        <v>26</v>
      </c>
      <c r="E30" s="3" t="s">
        <v>52</v>
      </c>
      <c r="F30" s="3" t="s">
        <v>22</v>
      </c>
      <c r="G30" s="3" t="s">
        <v>23</v>
      </c>
      <c r="H30" s="4">
        <v>710000</v>
      </c>
      <c r="I30" s="4">
        <v>191700</v>
      </c>
      <c r="J30" s="4">
        <v>901700</v>
      </c>
      <c r="K30" s="4">
        <v>1</v>
      </c>
      <c r="L30" s="4">
        <v>901700</v>
      </c>
      <c r="M30" s="4">
        <v>901700</v>
      </c>
      <c r="N30" s="4"/>
      <c r="O30" s="3" t="s">
        <v>53</v>
      </c>
    </row>
    <row r="31" spans="1:18" s="2" customFormat="1">
      <c r="A31" s="5" t="s">
        <v>54</v>
      </c>
      <c r="B31" s="6"/>
      <c r="C31" s="6"/>
      <c r="D31" s="6"/>
      <c r="E31" s="6"/>
      <c r="F31" s="6"/>
      <c r="G31" s="6"/>
      <c r="H31" s="7">
        <f>SUM(H24:H30)</f>
        <v>77070621</v>
      </c>
      <c r="I31" s="7">
        <f>SUM(I24:I30)</f>
        <v>20566068</v>
      </c>
      <c r="J31" s="7">
        <f>SUM(J24:J30)</f>
        <v>97636689</v>
      </c>
      <c r="K31" s="7">
        <f t="shared" ref="K31" si="4">SUM(K24:K30)</f>
        <v>7</v>
      </c>
      <c r="L31" s="7">
        <f>SUM(L24:L30)</f>
        <v>97636689</v>
      </c>
      <c r="M31" s="7">
        <f t="shared" ref="M31" si="5">SUM(M24:M30)</f>
        <v>97636689</v>
      </c>
      <c r="N31" s="7">
        <f>M31</f>
        <v>97636689</v>
      </c>
      <c r="O31" s="6"/>
    </row>
    <row r="32" spans="1:18">
      <c r="A32" s="3"/>
      <c r="B32" s="3"/>
      <c r="C32" s="3"/>
      <c r="D32" s="3"/>
      <c r="E32" s="3"/>
      <c r="F32" s="3"/>
      <c r="G32" s="3"/>
      <c r="H32" s="3"/>
      <c r="I32" s="3"/>
      <c r="J32" s="4">
        <f>J23+J31</f>
        <v>100000000</v>
      </c>
      <c r="K32" s="3"/>
      <c r="L32" s="3"/>
      <c r="M32" s="3"/>
      <c r="N32" s="3"/>
      <c r="O32" s="3"/>
    </row>
    <row r="34" spans="14:14">
      <c r="N34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adminka</cp:lastModifiedBy>
  <dcterms:created xsi:type="dcterms:W3CDTF">2017-09-05T09:06:41Z</dcterms:created>
  <dcterms:modified xsi:type="dcterms:W3CDTF">2018-02-05T12:39:02Z</dcterms:modified>
  <cp:category/>
</cp:coreProperties>
</file>